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icercatori_tecnologi" sheetId="1" r:id="rId1"/>
    <sheet name="tecnici amministrativi" sheetId="2" r:id="rId2"/>
    <sheet name="enea tutti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<sst xmlns="http://schemas.openxmlformats.org/spreadsheetml/2006/main" count="77" uniqueCount="51">
  <si>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>Incrementi tabellari e calcolo degli arretrati – CCNL EPR 2006-2007 – livelli I – III</t>
  </si>
  <si>
    <t xml:space="preserve">incrementi medi </t>
  </si>
  <si>
    <t>Incrementi tabellari</t>
  </si>
  <si>
    <t>arretrati tabellari al 31-12-07</t>
  </si>
  <si>
    <t>incremento IVP da 1.12.07</t>
  </si>
  <si>
    <t>arretrati al 31.12.2007</t>
  </si>
  <si>
    <t>totale arretrati al 31.12.2008</t>
  </si>
  <si>
    <t>mensili</t>
  </si>
  <si>
    <t>annuali</t>
  </si>
  <si>
    <t>dal 01.01.06</t>
  </si>
  <si>
    <t>dal 01.01.07</t>
  </si>
  <si>
    <t>livello I</t>
  </si>
  <si>
    <r>
      <t xml:space="preserve">da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3</t>
    </r>
  </si>
  <si>
    <r>
      <t xml:space="preserve">da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7</t>
    </r>
  </si>
  <si>
    <r>
      <t xml:space="preserve">da 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12</t>
    </r>
  </si>
  <si>
    <r>
      <t xml:space="preserve">da 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16</t>
    </r>
  </si>
  <si>
    <r>
      <t xml:space="preserve">da 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22</t>
    </r>
  </si>
  <si>
    <r>
      <t xml:space="preserve">da 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30</t>
    </r>
  </si>
  <si>
    <r>
      <t xml:space="preserve">da 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 xml:space="preserve"> in </t>
    </r>
    <r>
      <rPr>
        <b/>
        <sz val="10"/>
        <rFont val="Arial"/>
        <family val="2"/>
      </rPr>
      <t>poi</t>
    </r>
  </si>
  <si>
    <t>livello II</t>
  </si>
  <si>
    <r>
      <t xml:space="preserve">da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3</t>
    </r>
  </si>
  <si>
    <t>livello III</t>
  </si>
  <si>
    <r>
      <t xml:space="preserve">Incrementi tabellari e calcolo degli arretrati – CCNL EPR 2006-2007 – </t>
    </r>
    <r>
      <rPr>
        <sz val="10"/>
        <rFont val="Arial"/>
        <family val="2"/>
      </rPr>
      <t>livelli IV-IX</t>
    </r>
  </si>
  <si>
    <t>incrementi medi</t>
  </si>
  <si>
    <t>arretrati al 31-12-07</t>
  </si>
  <si>
    <t>incremento Id'E al 31.12.07</t>
  </si>
  <si>
    <t>Livello</t>
  </si>
  <si>
    <t>Isp. Gen r.e.</t>
  </si>
  <si>
    <t>Dir. Div. r.e.</t>
  </si>
  <si>
    <t>IV</t>
  </si>
  <si>
    <t>V</t>
  </si>
  <si>
    <t>VI</t>
  </si>
  <si>
    <t>VII</t>
  </si>
  <si>
    <t>VIII</t>
  </si>
  <si>
    <t>IX</t>
  </si>
  <si>
    <r>
      <t>Incrementi tabellari e calcolo degli arretrati – CCNL EPR 2006-2007 –</t>
    </r>
    <r>
      <rPr>
        <sz val="10"/>
        <rFont val="Arial"/>
        <family val="2"/>
      </rPr>
      <t xml:space="preserve"> lavoratori ENEA</t>
    </r>
  </si>
  <si>
    <t>incremento Id'E al 31.12.07 (annuo)</t>
  </si>
  <si>
    <t>EAR al 1.12.2007 (mensile)</t>
  </si>
  <si>
    <t>totale arretrati al 31.12.2008 (*)</t>
  </si>
  <si>
    <t>posizione economica</t>
  </si>
  <si>
    <t>9.2</t>
  </si>
  <si>
    <t>9.1</t>
  </si>
  <si>
    <t>9</t>
  </si>
  <si>
    <t>8.2</t>
  </si>
  <si>
    <t>8.1</t>
  </si>
  <si>
    <t>8</t>
  </si>
  <si>
    <t>6</t>
  </si>
  <si>
    <t>5</t>
  </si>
  <si>
    <t>4</t>
  </si>
  <si>
    <t>3</t>
  </si>
  <si>
    <t>*: nel computo degli arretrati non sono stati considerati i ratei del 2009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</si>
</sst>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€ &quot;#,##0.00\ ;&quot;-€ &quot;#,##0.00\ ;&quot; € -&quot;#\ ;@\ "/>
  </numFmts>
  <fonts count="4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 Black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21" fontId="5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2" fontId="6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2" fontId="0" fillId="0" borderId="12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/>
    </xf>
    <xf numFmtId="0" fontId="0" fillId="0" borderId="11" xfId="0" applyBorder="1" applyAlignment="1">
      <alignment horizontal="left"/>
    </xf>
    <xf numFmtId="49" fontId="0" fillId="0" borderId="11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5.7109375" style="0" customWidth="1"/>
    <col min="2" max="5" width="11.7109375" style="0" customWidth="1"/>
    <col min="6" max="6" width="13.8515625" style="0" customWidth="1"/>
    <col min="7" max="7" width="16.28125" style="0" customWidth="1"/>
    <col min="8" max="8" width="1.57421875" style="0" customWidth="1"/>
    <col min="9" max="10" width="12.7109375" style="0" customWidth="1"/>
    <col min="11" max="11" width="15.8515625" style="0" customWidth="1"/>
    <col min="12" max="12" width="16.00390625" style="0" customWidth="1"/>
    <col min="13" max="13" width="20.421875" style="0" customWidth="1"/>
    <col min="14" max="14" width="19.140625" style="0" customWidth="1"/>
    <col min="15" max="15" width="21.8515625" style="0" customWidth="1"/>
  </cols>
  <sheetData>
    <row r="1" spans="1:20" s="2" customFormat="1" ht="19.5" customHeight="1">
      <c r="A1" s="40" t="s">
        <v>0</v>
      </c>
      <c r="B1" s="40"/>
      <c r="C1" s="40"/>
      <c r="D1" s="40"/>
      <c r="E1" s="40"/>
      <c r="F1" s="40"/>
      <c r="G1" s="40"/>
      <c r="H1" s="1"/>
      <c r="I1" s="41" t="s">
        <v>1</v>
      </c>
      <c r="J1" s="41"/>
      <c r="K1"/>
      <c r="L1"/>
      <c r="M1"/>
      <c r="N1"/>
      <c r="O1"/>
      <c r="P1"/>
      <c r="Q1"/>
      <c r="R1"/>
      <c r="S1"/>
      <c r="T1"/>
    </row>
    <row r="2" spans="1:20" s="2" customFormat="1" ht="16.5" customHeight="1">
      <c r="A2" s="40" t="s">
        <v>2</v>
      </c>
      <c r="B2" s="40"/>
      <c r="C2" s="40"/>
      <c r="D2" s="42" t="s">
        <v>3</v>
      </c>
      <c r="E2" s="42" t="s">
        <v>4</v>
      </c>
      <c r="F2" s="43" t="s">
        <v>5</v>
      </c>
      <c r="G2" s="44" t="s">
        <v>6</v>
      </c>
      <c r="H2"/>
      <c r="I2" s="41" t="s">
        <v>7</v>
      </c>
      <c r="J2" s="41" t="s">
        <v>8</v>
      </c>
      <c r="K2"/>
      <c r="L2"/>
      <c r="M2"/>
      <c r="N2"/>
      <c r="O2"/>
      <c r="P2"/>
      <c r="Q2"/>
      <c r="R2"/>
      <c r="S2"/>
      <c r="T2"/>
    </row>
    <row r="3" spans="1:20" s="2" customFormat="1" ht="19.5" customHeight="1">
      <c r="A3" s="3"/>
      <c r="B3" s="4" t="s">
        <v>9</v>
      </c>
      <c r="C3" s="4" t="s">
        <v>10</v>
      </c>
      <c r="D3" s="42"/>
      <c r="E3" s="42"/>
      <c r="F3" s="43"/>
      <c r="G3" s="44"/>
      <c r="H3"/>
      <c r="I3" s="41"/>
      <c r="J3" s="41"/>
      <c r="K3"/>
      <c r="L3"/>
      <c r="M3"/>
      <c r="N3"/>
      <c r="O3"/>
      <c r="P3"/>
      <c r="Q3"/>
      <c r="R3"/>
      <c r="S3"/>
      <c r="T3"/>
    </row>
    <row r="4" spans="1:20" s="2" customFormat="1" ht="16.5" customHeight="1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/>
      <c r="L4"/>
      <c r="M4"/>
      <c r="N4"/>
      <c r="O4"/>
      <c r="P4"/>
      <c r="Q4"/>
      <c r="R4"/>
      <c r="S4"/>
      <c r="T4"/>
    </row>
    <row r="5" spans="1:10" ht="16.5" customHeight="1">
      <c r="A5" s="5" t="s">
        <v>12</v>
      </c>
      <c r="B5" s="6">
        <v>15.72</v>
      </c>
      <c r="C5" s="6">
        <v>172.34</v>
      </c>
      <c r="D5" s="7">
        <f aca="true" t="shared" si="0" ref="D5:D11">13*B5+13*C5</f>
        <v>2444.78</v>
      </c>
      <c r="E5" s="7">
        <v>24.55</v>
      </c>
      <c r="F5" s="7">
        <f aca="true" t="shared" si="1" ref="F5:F11">13*B5+13*C5+E5*2</f>
        <v>2493.88</v>
      </c>
      <c r="G5" s="8">
        <f aca="true" t="shared" si="2" ref="G5:G11">13*B5+13*C5*2+E5*2+E5*13</f>
        <v>5053.45</v>
      </c>
      <c r="H5" s="9"/>
      <c r="I5" s="10">
        <f aca="true" t="shared" si="3" ref="I5:I11">C5+E5</f>
        <v>196.89000000000001</v>
      </c>
      <c r="J5" s="10">
        <f aca="true" t="shared" si="4" ref="J5:J11">I5*13</f>
        <v>2559.57</v>
      </c>
    </row>
    <row r="6" spans="1:10" ht="16.5" customHeight="1">
      <c r="A6" s="5" t="s">
        <v>13</v>
      </c>
      <c r="B6" s="6">
        <v>17.36</v>
      </c>
      <c r="C6" s="6">
        <v>190.21</v>
      </c>
      <c r="D6" s="7">
        <f t="shared" si="0"/>
        <v>2698.41</v>
      </c>
      <c r="E6" s="7">
        <v>24.55</v>
      </c>
      <c r="F6" s="7">
        <f t="shared" si="1"/>
        <v>2747.5099999999998</v>
      </c>
      <c r="G6" s="8">
        <f t="shared" si="2"/>
        <v>5539.39</v>
      </c>
      <c r="H6" s="9"/>
      <c r="I6" s="10">
        <f t="shared" si="3"/>
        <v>214.76000000000002</v>
      </c>
      <c r="J6" s="10">
        <f t="shared" si="4"/>
        <v>2791.88</v>
      </c>
    </row>
    <row r="7" spans="1:10" ht="16.5" customHeight="1">
      <c r="A7" s="5" t="s">
        <v>14</v>
      </c>
      <c r="B7" s="6">
        <v>19.06</v>
      </c>
      <c r="C7" s="6">
        <v>208.75</v>
      </c>
      <c r="D7" s="7">
        <f t="shared" si="0"/>
        <v>2961.5299999999997</v>
      </c>
      <c r="E7" s="7">
        <v>24.55</v>
      </c>
      <c r="F7" s="7">
        <f t="shared" si="1"/>
        <v>3010.6299999999997</v>
      </c>
      <c r="G7" s="8">
        <f t="shared" si="2"/>
        <v>6043.53</v>
      </c>
      <c r="H7" s="9"/>
      <c r="I7" s="10">
        <f t="shared" si="3"/>
        <v>233.3</v>
      </c>
      <c r="J7" s="10">
        <f t="shared" si="4"/>
        <v>3032.9</v>
      </c>
    </row>
    <row r="8" spans="1:10" ht="16.5" customHeight="1">
      <c r="A8" s="5" t="s">
        <v>15</v>
      </c>
      <c r="B8" s="6">
        <v>20.76</v>
      </c>
      <c r="C8" s="6">
        <v>227.18</v>
      </c>
      <c r="D8" s="7">
        <f t="shared" si="0"/>
        <v>3223.2200000000003</v>
      </c>
      <c r="E8" s="7">
        <v>24.55</v>
      </c>
      <c r="F8" s="7">
        <f t="shared" si="1"/>
        <v>3272.32</v>
      </c>
      <c r="G8" s="8">
        <f t="shared" si="2"/>
        <v>6544.81</v>
      </c>
      <c r="H8" s="9"/>
      <c r="I8" s="10">
        <f t="shared" si="3"/>
        <v>251.73000000000002</v>
      </c>
      <c r="J8" s="10">
        <f t="shared" si="4"/>
        <v>3272.4900000000002</v>
      </c>
    </row>
    <row r="9" spans="1:10" ht="16.5" customHeight="1">
      <c r="A9" s="5" t="s">
        <v>16</v>
      </c>
      <c r="B9" s="6">
        <v>23.84</v>
      </c>
      <c r="C9" s="6">
        <v>260.73</v>
      </c>
      <c r="D9" s="7">
        <f t="shared" si="0"/>
        <v>3699.4100000000003</v>
      </c>
      <c r="E9" s="7">
        <v>24.55</v>
      </c>
      <c r="F9" s="7">
        <f t="shared" si="1"/>
        <v>3748.51</v>
      </c>
      <c r="G9" s="8">
        <f t="shared" si="2"/>
        <v>7457.150000000001</v>
      </c>
      <c r="H9" s="9"/>
      <c r="I9" s="10">
        <f t="shared" si="3"/>
        <v>285.28000000000003</v>
      </c>
      <c r="J9" s="10">
        <f t="shared" si="4"/>
        <v>3708.6400000000003</v>
      </c>
    </row>
    <row r="10" spans="1:10" ht="16.5" customHeight="1">
      <c r="A10" s="5" t="s">
        <v>17</v>
      </c>
      <c r="B10" s="6">
        <v>26.18</v>
      </c>
      <c r="C10" s="6">
        <v>286.08</v>
      </c>
      <c r="D10" s="7">
        <f t="shared" si="0"/>
        <v>4059.38</v>
      </c>
      <c r="E10" s="7">
        <v>24.55</v>
      </c>
      <c r="F10" s="7">
        <f t="shared" si="1"/>
        <v>4108.4800000000005</v>
      </c>
      <c r="G10" s="8">
        <f t="shared" si="2"/>
        <v>8146.67</v>
      </c>
      <c r="H10" s="9"/>
      <c r="I10" s="10">
        <f t="shared" si="3"/>
        <v>310.63</v>
      </c>
      <c r="J10" s="10">
        <f t="shared" si="4"/>
        <v>4038.19</v>
      </c>
    </row>
    <row r="11" spans="1:10" ht="16.5" customHeight="1">
      <c r="A11" s="5" t="s">
        <v>18</v>
      </c>
      <c r="B11" s="6">
        <v>29.2</v>
      </c>
      <c r="C11" s="6">
        <v>318.95</v>
      </c>
      <c r="D11" s="7">
        <f t="shared" si="0"/>
        <v>4525.95</v>
      </c>
      <c r="E11" s="7">
        <v>24.55</v>
      </c>
      <c r="F11" s="7">
        <f t="shared" si="1"/>
        <v>4575.05</v>
      </c>
      <c r="G11" s="8">
        <f t="shared" si="2"/>
        <v>9040.55</v>
      </c>
      <c r="H11" s="9"/>
      <c r="I11" s="10">
        <f t="shared" si="3"/>
        <v>343.5</v>
      </c>
      <c r="J11" s="10">
        <f t="shared" si="4"/>
        <v>4465.5</v>
      </c>
    </row>
    <row r="12" spans="1:10" ht="16.5" customHeight="1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6.5" customHeight="1">
      <c r="A13" s="11" t="s">
        <v>20</v>
      </c>
      <c r="B13" s="6">
        <v>12.07</v>
      </c>
      <c r="C13" s="6">
        <v>132.64</v>
      </c>
      <c r="D13" s="7">
        <f aca="true" t="shared" si="5" ref="D13:D19">13*B13+13*C13</f>
        <v>1881.2299999999998</v>
      </c>
      <c r="E13" s="7">
        <v>20.4</v>
      </c>
      <c r="F13" s="7">
        <f aca="true" t="shared" si="6" ref="F13:F19">13*B13+13*C13+E13*2</f>
        <v>1922.0299999999997</v>
      </c>
      <c r="G13" s="8">
        <f aca="true" t="shared" si="7" ref="G13:G19">13*B13+13*C13*2+E13*2+E13*13</f>
        <v>3911.5499999999993</v>
      </c>
      <c r="H13" s="9"/>
      <c r="I13" s="10">
        <f aca="true" t="shared" si="8" ref="I13:I19">C13+E13</f>
        <v>153.04</v>
      </c>
      <c r="J13" s="10">
        <f aca="true" t="shared" si="9" ref="J13:J19">I13*13</f>
        <v>1989.52</v>
      </c>
    </row>
    <row r="14" spans="1:10" ht="16.5" customHeight="1">
      <c r="A14" s="5" t="s">
        <v>13</v>
      </c>
      <c r="B14" s="6">
        <v>13.26</v>
      </c>
      <c r="C14" s="6">
        <v>145.67</v>
      </c>
      <c r="D14" s="7">
        <f t="shared" si="5"/>
        <v>2066.0899999999997</v>
      </c>
      <c r="E14" s="7">
        <v>20.4</v>
      </c>
      <c r="F14" s="7">
        <f t="shared" si="6"/>
        <v>2106.89</v>
      </c>
      <c r="G14" s="8">
        <f t="shared" si="7"/>
        <v>4265.8</v>
      </c>
      <c r="H14" s="9"/>
      <c r="I14" s="10">
        <f t="shared" si="8"/>
        <v>166.07</v>
      </c>
      <c r="J14" s="10">
        <f t="shared" si="9"/>
        <v>2158.91</v>
      </c>
    </row>
    <row r="15" spans="1:10" ht="16.5" customHeight="1">
      <c r="A15" s="5" t="s">
        <v>14</v>
      </c>
      <c r="B15" s="6">
        <v>14.48</v>
      </c>
      <c r="C15" s="6">
        <v>158.87</v>
      </c>
      <c r="D15" s="7">
        <f t="shared" si="5"/>
        <v>2253.55</v>
      </c>
      <c r="E15" s="7">
        <v>20.4</v>
      </c>
      <c r="F15" s="7">
        <f t="shared" si="6"/>
        <v>2294.3500000000004</v>
      </c>
      <c r="G15" s="8">
        <f t="shared" si="7"/>
        <v>4624.86</v>
      </c>
      <c r="H15" s="9"/>
      <c r="I15" s="10">
        <f t="shared" si="8"/>
        <v>179.27</v>
      </c>
      <c r="J15" s="10">
        <f t="shared" si="9"/>
        <v>2330.51</v>
      </c>
    </row>
    <row r="16" spans="1:10" ht="16.5" customHeight="1">
      <c r="A16" s="5" t="s">
        <v>15</v>
      </c>
      <c r="B16" s="6">
        <v>15.69</v>
      </c>
      <c r="C16" s="6">
        <v>172.06</v>
      </c>
      <c r="D16" s="7">
        <f t="shared" si="5"/>
        <v>2440.75</v>
      </c>
      <c r="E16" s="7">
        <v>20.4</v>
      </c>
      <c r="F16" s="7">
        <f t="shared" si="6"/>
        <v>2481.55</v>
      </c>
      <c r="G16" s="8">
        <f t="shared" si="7"/>
        <v>4983.530000000001</v>
      </c>
      <c r="H16" s="9"/>
      <c r="I16" s="10">
        <f t="shared" si="8"/>
        <v>192.46</v>
      </c>
      <c r="J16" s="10">
        <f t="shared" si="9"/>
        <v>2501.98</v>
      </c>
    </row>
    <row r="17" spans="1:10" ht="16.5" customHeight="1">
      <c r="A17" s="5" t="s">
        <v>16</v>
      </c>
      <c r="B17" s="6">
        <v>17.73</v>
      </c>
      <c r="C17" s="6">
        <v>194.23</v>
      </c>
      <c r="D17" s="7">
        <f t="shared" si="5"/>
        <v>2755.4799999999996</v>
      </c>
      <c r="E17" s="7">
        <v>20.4</v>
      </c>
      <c r="F17" s="7">
        <f t="shared" si="6"/>
        <v>2796.2799999999997</v>
      </c>
      <c r="G17" s="8">
        <f t="shared" si="7"/>
        <v>5586.469999999999</v>
      </c>
      <c r="H17" s="9"/>
      <c r="I17" s="10">
        <f t="shared" si="8"/>
        <v>214.63</v>
      </c>
      <c r="J17" s="10">
        <f t="shared" si="9"/>
        <v>2790.19</v>
      </c>
    </row>
    <row r="18" spans="1:10" ht="16.5" customHeight="1">
      <c r="A18" s="5" t="s">
        <v>17</v>
      </c>
      <c r="B18" s="6">
        <v>19.41</v>
      </c>
      <c r="C18" s="6">
        <v>212.54</v>
      </c>
      <c r="D18" s="7">
        <f t="shared" si="5"/>
        <v>3015.35</v>
      </c>
      <c r="E18" s="7">
        <v>20.4</v>
      </c>
      <c r="F18" s="7">
        <f t="shared" si="6"/>
        <v>3056.15</v>
      </c>
      <c r="G18" s="8">
        <f t="shared" si="7"/>
        <v>6084.37</v>
      </c>
      <c r="H18" s="9"/>
      <c r="I18" s="10">
        <f t="shared" si="8"/>
        <v>232.94</v>
      </c>
      <c r="J18" s="10">
        <f t="shared" si="9"/>
        <v>3028.22</v>
      </c>
    </row>
    <row r="19" spans="1:10" ht="16.5" customHeight="1">
      <c r="A19" s="5" t="s">
        <v>18</v>
      </c>
      <c r="B19" s="6">
        <v>21.57</v>
      </c>
      <c r="C19" s="6">
        <v>235.98</v>
      </c>
      <c r="D19" s="7">
        <f t="shared" si="5"/>
        <v>3348.1499999999996</v>
      </c>
      <c r="E19" s="7">
        <v>20.4</v>
      </c>
      <c r="F19" s="7">
        <f t="shared" si="6"/>
        <v>3388.95</v>
      </c>
      <c r="G19" s="8">
        <f t="shared" si="7"/>
        <v>6721.889999999999</v>
      </c>
      <c r="H19" s="9"/>
      <c r="I19" s="10">
        <f t="shared" si="8"/>
        <v>256.38</v>
      </c>
      <c r="J19" s="10">
        <f t="shared" si="9"/>
        <v>3332.94</v>
      </c>
    </row>
    <row r="20" spans="1:10" ht="16.5" customHeight="1">
      <c r="A20" s="46" t="s">
        <v>21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6.5" customHeight="1">
      <c r="A21" s="11" t="s">
        <v>20</v>
      </c>
      <c r="B21" s="6">
        <v>10.76</v>
      </c>
      <c r="C21" s="6">
        <v>114.1</v>
      </c>
      <c r="D21" s="7">
        <f aca="true" t="shared" si="10" ref="D21:D27">13*B21+13*C21</f>
        <v>1623.1799999999998</v>
      </c>
      <c r="E21" s="7">
        <v>17.54</v>
      </c>
      <c r="F21" s="7">
        <f aca="true" t="shared" si="11" ref="F21:F27">13*B21+13*C21+E21*2</f>
        <v>1658.2599999999998</v>
      </c>
      <c r="G21" s="8">
        <f aca="true" t="shared" si="12" ref="G21:G27">13*B21+13*C21*2+E21*2+E21*13</f>
        <v>3369.58</v>
      </c>
      <c r="H21" s="9"/>
      <c r="I21" s="10">
        <f aca="true" t="shared" si="13" ref="I21:I27">C21+E21</f>
        <v>131.64</v>
      </c>
      <c r="J21" s="10">
        <f aca="true" t="shared" si="14" ref="J21:J27">I21*13</f>
        <v>1711.3199999999997</v>
      </c>
    </row>
    <row r="22" spans="1:10" ht="16.5" customHeight="1">
      <c r="A22" s="5" t="s">
        <v>13</v>
      </c>
      <c r="B22" s="6">
        <v>10.91</v>
      </c>
      <c r="C22" s="6">
        <v>116.83</v>
      </c>
      <c r="D22" s="7">
        <f t="shared" si="10"/>
        <v>1660.62</v>
      </c>
      <c r="E22" s="7">
        <v>17.54</v>
      </c>
      <c r="F22" s="7">
        <f t="shared" si="11"/>
        <v>1695.6999999999998</v>
      </c>
      <c r="G22" s="8">
        <f t="shared" si="12"/>
        <v>3442.5099999999998</v>
      </c>
      <c r="H22" s="9"/>
      <c r="I22" s="10">
        <f t="shared" si="13"/>
        <v>134.37</v>
      </c>
      <c r="J22" s="10">
        <f t="shared" si="14"/>
        <v>1746.81</v>
      </c>
    </row>
    <row r="23" spans="1:10" ht="16.5" customHeight="1">
      <c r="A23" s="5" t="s">
        <v>14</v>
      </c>
      <c r="B23" s="6">
        <v>11</v>
      </c>
      <c r="C23" s="6">
        <v>121.05</v>
      </c>
      <c r="D23" s="7">
        <f t="shared" si="10"/>
        <v>1716.6499999999999</v>
      </c>
      <c r="E23" s="7">
        <v>17.54</v>
      </c>
      <c r="F23" s="7">
        <f t="shared" si="11"/>
        <v>1751.7299999999998</v>
      </c>
      <c r="G23" s="8">
        <f t="shared" si="12"/>
        <v>3553.3999999999996</v>
      </c>
      <c r="H23" s="9"/>
      <c r="I23" s="10">
        <f t="shared" si="13"/>
        <v>138.59</v>
      </c>
      <c r="J23" s="10">
        <f t="shared" si="14"/>
        <v>1801.67</v>
      </c>
    </row>
    <row r="24" spans="1:10" ht="16.5" customHeight="1">
      <c r="A24" s="5" t="s">
        <v>15</v>
      </c>
      <c r="B24" s="6">
        <v>11.86</v>
      </c>
      <c r="C24" s="6">
        <v>130.35</v>
      </c>
      <c r="D24" s="7">
        <f t="shared" si="10"/>
        <v>1848.73</v>
      </c>
      <c r="E24" s="7">
        <v>17.54</v>
      </c>
      <c r="F24" s="7">
        <f t="shared" si="11"/>
        <v>1883.81</v>
      </c>
      <c r="G24" s="8">
        <f t="shared" si="12"/>
        <v>3806.3799999999997</v>
      </c>
      <c r="H24" s="9"/>
      <c r="I24" s="10">
        <f t="shared" si="13"/>
        <v>147.89</v>
      </c>
      <c r="J24" s="10">
        <f t="shared" si="14"/>
        <v>1922.5699999999997</v>
      </c>
    </row>
    <row r="25" spans="1:10" ht="16.5" customHeight="1">
      <c r="A25" s="5" t="s">
        <v>16</v>
      </c>
      <c r="B25" s="6">
        <v>13.4</v>
      </c>
      <c r="C25" s="6">
        <v>147.11</v>
      </c>
      <c r="D25" s="7">
        <f t="shared" si="10"/>
        <v>2086.63</v>
      </c>
      <c r="E25" s="7">
        <v>17.54</v>
      </c>
      <c r="F25" s="7">
        <f t="shared" si="11"/>
        <v>2121.71</v>
      </c>
      <c r="G25" s="8">
        <f t="shared" si="12"/>
        <v>4262.16</v>
      </c>
      <c r="H25" s="9"/>
      <c r="I25" s="10">
        <f t="shared" si="13"/>
        <v>164.65</v>
      </c>
      <c r="J25" s="10">
        <f t="shared" si="14"/>
        <v>2140.4500000000003</v>
      </c>
    </row>
    <row r="26" spans="1:10" ht="16.5" customHeight="1">
      <c r="A26" s="5" t="s">
        <v>17</v>
      </c>
      <c r="B26" s="6">
        <v>14.59</v>
      </c>
      <c r="C26" s="6">
        <v>160.14</v>
      </c>
      <c r="D26" s="7">
        <f t="shared" si="10"/>
        <v>2271.49</v>
      </c>
      <c r="E26" s="7">
        <v>17.54</v>
      </c>
      <c r="F26" s="7">
        <f t="shared" si="11"/>
        <v>2306.5699999999997</v>
      </c>
      <c r="G26" s="8">
        <f t="shared" si="12"/>
        <v>4616.41</v>
      </c>
      <c r="H26" s="9"/>
      <c r="I26" s="10">
        <f t="shared" si="13"/>
        <v>177.67999999999998</v>
      </c>
      <c r="J26" s="10">
        <f t="shared" si="14"/>
        <v>2309.8399999999997</v>
      </c>
    </row>
    <row r="27" spans="1:10" ht="16.5" customHeight="1">
      <c r="A27" s="5" t="s">
        <v>18</v>
      </c>
      <c r="B27" s="6">
        <v>16.13</v>
      </c>
      <c r="C27" s="6">
        <v>176.84</v>
      </c>
      <c r="D27" s="7">
        <f t="shared" si="10"/>
        <v>2508.61</v>
      </c>
      <c r="E27" s="7">
        <v>17.54</v>
      </c>
      <c r="F27" s="7">
        <f t="shared" si="11"/>
        <v>2543.69</v>
      </c>
      <c r="G27" s="8">
        <f t="shared" si="12"/>
        <v>5070.629999999999</v>
      </c>
      <c r="H27" s="12"/>
      <c r="I27" s="10">
        <f t="shared" si="13"/>
        <v>194.38</v>
      </c>
      <c r="J27" s="10">
        <f t="shared" si="14"/>
        <v>2526.94</v>
      </c>
    </row>
    <row r="42" spans="3:5" ht="12.75">
      <c r="C42" s="13"/>
      <c r="D42" s="14"/>
      <c r="E42" s="14"/>
    </row>
    <row r="44" spans="3:5" ht="12.75">
      <c r="C44" s="15"/>
      <c r="D44" s="15"/>
      <c r="E44" s="15"/>
    </row>
    <row r="45" spans="3:5" ht="12.75">
      <c r="C45" s="15"/>
      <c r="D45" s="15"/>
      <c r="E45" s="15"/>
    </row>
    <row r="46" spans="3:5" ht="12.75">
      <c r="C46" s="15"/>
      <c r="D46" s="15"/>
      <c r="E46" s="15"/>
    </row>
    <row r="47" spans="3:5" ht="12.75">
      <c r="C47" s="15"/>
      <c r="D47" s="15"/>
      <c r="E47" s="15"/>
    </row>
    <row r="48" spans="3:5" ht="12.75">
      <c r="C48" s="15"/>
      <c r="D48" s="15"/>
      <c r="E48" s="15"/>
    </row>
    <row r="49" spans="3:5" ht="12.75">
      <c r="C49" s="15"/>
      <c r="D49" s="15"/>
      <c r="E49" s="15"/>
    </row>
    <row r="50" spans="3:5" ht="12.75">
      <c r="C50" s="15"/>
      <c r="D50" s="15"/>
      <c r="E50" s="15"/>
    </row>
    <row r="52" spans="3:5" ht="12.75">
      <c r="C52" s="13"/>
      <c r="D52" s="14"/>
      <c r="E52" s="14"/>
    </row>
    <row r="54" spans="3:5" ht="12.75">
      <c r="C54" s="15"/>
      <c r="D54" s="15"/>
      <c r="E54" s="15"/>
    </row>
    <row r="55" spans="3:5" ht="12.75">
      <c r="C55" s="15"/>
      <c r="D55" s="15"/>
      <c r="E55" s="15"/>
    </row>
    <row r="56" spans="3:5" ht="12.75">
      <c r="C56" s="15"/>
      <c r="D56" s="15"/>
      <c r="E56" s="15"/>
    </row>
    <row r="57" spans="3:5" ht="12.75">
      <c r="C57" s="15"/>
      <c r="D57" s="15"/>
      <c r="E57" s="15"/>
    </row>
    <row r="58" spans="3:5" ht="12.75">
      <c r="C58" s="15"/>
      <c r="D58" s="15"/>
      <c r="E58" s="15"/>
    </row>
    <row r="59" spans="3:5" ht="12.75">
      <c r="C59" s="15"/>
      <c r="D59" s="15"/>
      <c r="E59" s="15"/>
    </row>
    <row r="60" spans="3:5" ht="12.75">
      <c r="C60" s="15"/>
      <c r="D60" s="15"/>
      <c r="E60" s="15"/>
    </row>
    <row r="61" spans="3:5" ht="12.75">
      <c r="C61" s="15"/>
      <c r="D61" s="15"/>
      <c r="E61" s="15"/>
    </row>
  </sheetData>
  <sheetProtection/>
  <mergeCells count="12">
    <mergeCell ref="A4:J4"/>
    <mergeCell ref="A12:J12"/>
    <mergeCell ref="A20:J20"/>
    <mergeCell ref="A1:G1"/>
    <mergeCell ref="I1:J1"/>
    <mergeCell ref="A2:C2"/>
    <mergeCell ref="D2:D3"/>
    <mergeCell ref="E2:E3"/>
    <mergeCell ref="F2:F3"/>
    <mergeCell ref="G2:G3"/>
    <mergeCell ref="I2:I3"/>
    <mergeCell ref="J2:J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5.7109375" style="0" customWidth="1"/>
    <col min="2" max="5" width="11.7109375" style="0" customWidth="1"/>
    <col min="6" max="6" width="16.28125" style="0" customWidth="1"/>
    <col min="7" max="7" width="1.57421875" style="0" customWidth="1"/>
    <col min="8" max="9" width="12.7109375" style="0" customWidth="1"/>
  </cols>
  <sheetData>
    <row r="1" spans="1:10" s="18" customFormat="1" ht="19.5" customHeight="1">
      <c r="A1" s="40" t="s">
        <v>22</v>
      </c>
      <c r="B1" s="40"/>
      <c r="C1" s="40"/>
      <c r="D1" s="40"/>
      <c r="E1" s="40"/>
      <c r="F1" s="40"/>
      <c r="G1" s="16"/>
      <c r="H1" s="47" t="s">
        <v>23</v>
      </c>
      <c r="I1" s="47"/>
      <c r="J1" s="17"/>
    </row>
    <row r="2" spans="1:13" s="18" customFormat="1" ht="16.5" customHeight="1">
      <c r="A2" s="40" t="s">
        <v>2</v>
      </c>
      <c r="B2" s="40"/>
      <c r="C2" s="40"/>
      <c r="D2" s="43" t="s">
        <v>24</v>
      </c>
      <c r="E2" s="42" t="s">
        <v>25</v>
      </c>
      <c r="F2" s="44" t="s">
        <v>6</v>
      </c>
      <c r="G2" s="19"/>
      <c r="H2" s="41" t="s">
        <v>7</v>
      </c>
      <c r="I2" s="41" t="s">
        <v>8</v>
      </c>
      <c r="J2" s="20"/>
      <c r="K2" s="19"/>
      <c r="M2" s="21"/>
    </row>
    <row r="3" spans="1:10" ht="19.5" customHeight="1">
      <c r="A3" s="22" t="s">
        <v>26</v>
      </c>
      <c r="B3" s="4" t="s">
        <v>9</v>
      </c>
      <c r="C3" s="4" t="s">
        <v>10</v>
      </c>
      <c r="D3" s="43"/>
      <c r="E3" s="42"/>
      <c r="F3" s="44"/>
      <c r="H3" s="41"/>
      <c r="I3" s="41"/>
      <c r="J3" s="23"/>
    </row>
    <row r="4" spans="1:9" ht="16.5" customHeight="1">
      <c r="A4" s="22" t="s">
        <v>27</v>
      </c>
      <c r="B4" s="7">
        <v>13.29</v>
      </c>
      <c r="C4" s="7">
        <v>140.83</v>
      </c>
      <c r="D4" s="7">
        <f aca="true" t="shared" si="0" ref="D4:D11">13*B4+13*C4</f>
        <v>2003.5600000000002</v>
      </c>
      <c r="E4" s="7">
        <v>93.85</v>
      </c>
      <c r="F4" s="8">
        <f aca="true" t="shared" si="1" ref="F4:F11">13*B4+13*C4*2+E4</f>
        <v>3928.2000000000003</v>
      </c>
      <c r="H4" s="10">
        <f aca="true" t="shared" si="2" ref="H4:H11">C4+E4/13</f>
        <v>148.04923076923077</v>
      </c>
      <c r="I4" s="10">
        <f aca="true" t="shared" si="3" ref="I4:I11">H4*13</f>
        <v>1924.64</v>
      </c>
    </row>
    <row r="5" spans="1:10" ht="16.5" customHeight="1">
      <c r="A5" s="22" t="s">
        <v>28</v>
      </c>
      <c r="B5" s="7">
        <v>12.37</v>
      </c>
      <c r="C5" s="7">
        <v>131.07</v>
      </c>
      <c r="D5" s="7">
        <f t="shared" si="0"/>
        <v>1864.7199999999998</v>
      </c>
      <c r="E5" s="7">
        <v>93.85</v>
      </c>
      <c r="F5" s="8">
        <f t="shared" si="1"/>
        <v>3662.4799999999996</v>
      </c>
      <c r="H5" s="10">
        <f t="shared" si="2"/>
        <v>138.28923076923076</v>
      </c>
      <c r="I5" s="10">
        <f t="shared" si="3"/>
        <v>1797.7599999999998</v>
      </c>
      <c r="J5" s="24"/>
    </row>
    <row r="6" spans="1:10" ht="16.5" customHeight="1">
      <c r="A6" s="22" t="s">
        <v>29</v>
      </c>
      <c r="B6" s="7">
        <v>10.68</v>
      </c>
      <c r="C6" s="7">
        <v>113.16</v>
      </c>
      <c r="D6" s="7">
        <f t="shared" si="0"/>
        <v>1609.9199999999998</v>
      </c>
      <c r="E6" s="7">
        <v>80.46</v>
      </c>
      <c r="F6" s="8">
        <f t="shared" si="1"/>
        <v>3161.46</v>
      </c>
      <c r="H6" s="10">
        <f t="shared" si="2"/>
        <v>119.34923076923077</v>
      </c>
      <c r="I6" s="10">
        <f t="shared" si="3"/>
        <v>1551.54</v>
      </c>
      <c r="J6" s="24"/>
    </row>
    <row r="7" spans="1:10" ht="16.5" customHeight="1">
      <c r="A7" s="22" t="s">
        <v>30</v>
      </c>
      <c r="B7" s="7">
        <v>9.68</v>
      </c>
      <c r="C7" s="7">
        <v>102.55</v>
      </c>
      <c r="D7" s="7">
        <f t="shared" si="0"/>
        <v>1458.9899999999998</v>
      </c>
      <c r="E7" s="7">
        <v>72.38</v>
      </c>
      <c r="F7" s="8">
        <f t="shared" si="1"/>
        <v>2864.52</v>
      </c>
      <c r="H7" s="10">
        <f t="shared" si="2"/>
        <v>108.11769230769231</v>
      </c>
      <c r="I7" s="10">
        <f t="shared" si="3"/>
        <v>1405.53</v>
      </c>
      <c r="J7" s="24"/>
    </row>
    <row r="8" spans="1:10" ht="16.5" customHeight="1">
      <c r="A8" s="22" t="s">
        <v>31</v>
      </c>
      <c r="B8" s="7">
        <v>8.85</v>
      </c>
      <c r="C8" s="7">
        <v>93.77</v>
      </c>
      <c r="D8" s="7">
        <f t="shared" si="0"/>
        <v>1334.06</v>
      </c>
      <c r="E8" s="7">
        <v>61.7</v>
      </c>
      <c r="F8" s="8">
        <f t="shared" si="1"/>
        <v>2614.77</v>
      </c>
      <c r="H8" s="10">
        <f t="shared" si="2"/>
        <v>98.51615384615384</v>
      </c>
      <c r="I8" s="10">
        <f t="shared" si="3"/>
        <v>1280.71</v>
      </c>
      <c r="J8" s="24"/>
    </row>
    <row r="9" spans="1:10" ht="16.5" customHeight="1">
      <c r="A9" s="22" t="s">
        <v>32</v>
      </c>
      <c r="B9" s="7">
        <v>8.1</v>
      </c>
      <c r="C9" s="7">
        <v>85.8</v>
      </c>
      <c r="D9" s="7">
        <f t="shared" si="0"/>
        <v>1220.6999999999998</v>
      </c>
      <c r="E9" s="7">
        <v>53.62</v>
      </c>
      <c r="F9" s="8">
        <f t="shared" si="1"/>
        <v>2389.72</v>
      </c>
      <c r="H9" s="10">
        <f t="shared" si="2"/>
        <v>89.92461538461538</v>
      </c>
      <c r="I9" s="10">
        <f t="shared" si="3"/>
        <v>1169.02</v>
      </c>
      <c r="J9" s="24"/>
    </row>
    <row r="10" spans="1:10" ht="16.5" customHeight="1">
      <c r="A10" s="22" t="s">
        <v>33</v>
      </c>
      <c r="B10" s="7">
        <v>7.63</v>
      </c>
      <c r="C10" s="7">
        <v>80.88</v>
      </c>
      <c r="D10" s="7">
        <f t="shared" si="0"/>
        <v>1150.63</v>
      </c>
      <c r="E10" s="7">
        <v>45.9</v>
      </c>
      <c r="F10" s="8">
        <f t="shared" si="1"/>
        <v>2247.9700000000003</v>
      </c>
      <c r="H10" s="10">
        <f t="shared" si="2"/>
        <v>84.41076923076923</v>
      </c>
      <c r="I10" s="10">
        <f t="shared" si="3"/>
        <v>1097.3400000000001</v>
      </c>
      <c r="J10" s="24"/>
    </row>
    <row r="11" spans="1:10" ht="16.5" customHeight="1">
      <c r="A11" s="22" t="s">
        <v>34</v>
      </c>
      <c r="B11" s="7">
        <v>7.25</v>
      </c>
      <c r="C11" s="7">
        <v>76.81</v>
      </c>
      <c r="D11" s="7">
        <f t="shared" si="0"/>
        <v>1092.78</v>
      </c>
      <c r="E11" s="7">
        <v>42.9</v>
      </c>
      <c r="F11" s="8">
        <f t="shared" si="1"/>
        <v>2134.21</v>
      </c>
      <c r="G11" s="25"/>
      <c r="H11" s="10">
        <f t="shared" si="2"/>
        <v>80.11</v>
      </c>
      <c r="I11" s="10">
        <f t="shared" si="3"/>
        <v>1041.43</v>
      </c>
      <c r="J11" s="24"/>
    </row>
  </sheetData>
  <sheetProtection/>
  <mergeCells count="8">
    <mergeCell ref="A1:F1"/>
    <mergeCell ref="H1:I1"/>
    <mergeCell ref="A2:C2"/>
    <mergeCell ref="D2:D3"/>
    <mergeCell ref="E2:E3"/>
    <mergeCell ref="F2:F3"/>
    <mergeCell ref="H2:H3"/>
    <mergeCell ref="I2:I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6.28125" style="0" customWidth="1"/>
    <col min="2" max="6" width="11.7109375" style="0" customWidth="1"/>
    <col min="7" max="7" width="16.28125" style="0" customWidth="1"/>
    <col min="8" max="8" width="1.57421875" style="0" customWidth="1"/>
    <col min="9" max="10" width="12.7109375" style="0" customWidth="1"/>
    <col min="11" max="11" width="2.28125" style="0" customWidth="1"/>
    <col min="12" max="12" width="2.7109375" style="0" customWidth="1"/>
    <col min="13" max="13" width="2.140625" style="0" customWidth="1"/>
    <col min="14" max="14" width="12.7109375" style="0" customWidth="1"/>
    <col min="18" max="18" width="22.7109375" style="0" customWidth="1"/>
  </cols>
  <sheetData>
    <row r="1" spans="1:10" ht="19.5" customHeight="1">
      <c r="A1" s="40" t="s">
        <v>35</v>
      </c>
      <c r="B1" s="40"/>
      <c r="C1" s="40"/>
      <c r="D1" s="40"/>
      <c r="E1" s="40"/>
      <c r="F1" s="40"/>
      <c r="G1" s="40"/>
      <c r="H1" s="1"/>
      <c r="I1" s="47" t="s">
        <v>23</v>
      </c>
      <c r="J1" s="47"/>
    </row>
    <row r="2" spans="1:10" ht="16.5" customHeight="1">
      <c r="A2" s="48" t="s">
        <v>2</v>
      </c>
      <c r="B2" s="48"/>
      <c r="C2" s="48"/>
      <c r="D2" s="43" t="s">
        <v>24</v>
      </c>
      <c r="E2" s="42" t="s">
        <v>36</v>
      </c>
      <c r="F2" s="42" t="s">
        <v>37</v>
      </c>
      <c r="G2" s="49" t="s">
        <v>38</v>
      </c>
      <c r="H2" s="26"/>
      <c r="I2" s="50" t="s">
        <v>7</v>
      </c>
      <c r="J2" s="50" t="s">
        <v>8</v>
      </c>
    </row>
    <row r="3" spans="1:10" ht="36" customHeight="1">
      <c r="A3" s="27" t="s">
        <v>39</v>
      </c>
      <c r="B3" s="4" t="s">
        <v>9</v>
      </c>
      <c r="C3" s="4" t="s">
        <v>10</v>
      </c>
      <c r="D3" s="43"/>
      <c r="E3" s="42"/>
      <c r="F3" s="42"/>
      <c r="G3" s="49"/>
      <c r="H3" s="26"/>
      <c r="I3" s="50"/>
      <c r="J3" s="50"/>
    </row>
    <row r="4" spans="1:10" ht="16.5" customHeight="1">
      <c r="A4" s="28" t="s">
        <v>40</v>
      </c>
      <c r="B4" s="6">
        <v>16.53</v>
      </c>
      <c r="C4" s="6">
        <v>178.27</v>
      </c>
      <c r="D4" s="7">
        <f aca="true" t="shared" si="0" ref="D4:D14">13*B4+13*C4</f>
        <v>2532.4</v>
      </c>
      <c r="E4" s="29"/>
      <c r="F4" s="30">
        <v>20.89</v>
      </c>
      <c r="G4" s="31">
        <f>13*B4+13*C4*2+F4*15</f>
        <v>5163.260000000001</v>
      </c>
      <c r="H4" s="26"/>
      <c r="I4" s="32">
        <f>C4+F4</f>
        <v>199.16000000000003</v>
      </c>
      <c r="J4" s="32">
        <f aca="true" t="shared" si="1" ref="J4:J14">I4*13</f>
        <v>2589.0800000000004</v>
      </c>
    </row>
    <row r="5" spans="1:10" ht="16.5" customHeight="1">
      <c r="A5" s="28" t="s">
        <v>41</v>
      </c>
      <c r="B5" s="6">
        <v>13.92</v>
      </c>
      <c r="C5" s="6">
        <v>150.11</v>
      </c>
      <c r="D5" s="7">
        <f t="shared" si="0"/>
        <v>2132.3900000000003</v>
      </c>
      <c r="E5" s="29"/>
      <c r="F5" s="30">
        <v>15.67</v>
      </c>
      <c r="G5" s="31">
        <f>13*B5+13*C5*2+F5*15</f>
        <v>4318.870000000001</v>
      </c>
      <c r="H5" s="26"/>
      <c r="I5" s="32">
        <f>C5+F5</f>
        <v>165.78</v>
      </c>
      <c r="J5" s="32">
        <f t="shared" si="1"/>
        <v>2155.14</v>
      </c>
    </row>
    <row r="6" spans="1:10" ht="16.5" customHeight="1">
      <c r="A6" s="28" t="s">
        <v>42</v>
      </c>
      <c r="B6" s="6">
        <v>11.66</v>
      </c>
      <c r="C6" s="6">
        <v>125.77</v>
      </c>
      <c r="D6" s="7">
        <f t="shared" si="0"/>
        <v>1786.59</v>
      </c>
      <c r="E6" s="29"/>
      <c r="F6" s="30">
        <v>11.49</v>
      </c>
      <c r="G6" s="31">
        <f>13*B6+13*C6*2+F6*15</f>
        <v>3593.95</v>
      </c>
      <c r="H6" s="26"/>
      <c r="I6" s="32">
        <f>C6+F6</f>
        <v>137.26</v>
      </c>
      <c r="J6" s="32">
        <f t="shared" si="1"/>
        <v>1784.3799999999999</v>
      </c>
    </row>
    <row r="7" spans="1:10" ht="16.5" customHeight="1">
      <c r="A7" s="28" t="s">
        <v>43</v>
      </c>
      <c r="B7" s="6">
        <v>11.58</v>
      </c>
      <c r="C7" s="6">
        <v>124.86</v>
      </c>
      <c r="D7" s="7">
        <f t="shared" si="0"/>
        <v>1773.72</v>
      </c>
      <c r="E7" s="30">
        <v>115.37</v>
      </c>
      <c r="F7" s="29"/>
      <c r="G7" s="31">
        <f aca="true" t="shared" si="2" ref="G7:G14">13*B7+13*C7*2+E7</f>
        <v>3512.27</v>
      </c>
      <c r="H7" s="26"/>
      <c r="I7" s="32">
        <f aca="true" t="shared" si="3" ref="I7:I14">C7+E7/13</f>
        <v>133.73461538461538</v>
      </c>
      <c r="J7" s="32">
        <f t="shared" si="1"/>
        <v>1738.55</v>
      </c>
    </row>
    <row r="8" spans="1:10" ht="16.5" customHeight="1">
      <c r="A8" s="28" t="s">
        <v>44</v>
      </c>
      <c r="B8" s="6">
        <v>11.06</v>
      </c>
      <c r="C8" s="6">
        <v>119.22</v>
      </c>
      <c r="D8" s="7">
        <f t="shared" si="0"/>
        <v>1693.6399999999999</v>
      </c>
      <c r="E8" s="30">
        <v>104.7</v>
      </c>
      <c r="F8" s="29"/>
      <c r="G8" s="31">
        <f t="shared" si="2"/>
        <v>3348.2</v>
      </c>
      <c r="H8" s="26"/>
      <c r="I8" s="32">
        <f t="shared" si="3"/>
        <v>127.27384615384615</v>
      </c>
      <c r="J8" s="32">
        <f t="shared" si="1"/>
        <v>1654.56</v>
      </c>
    </row>
    <row r="9" spans="1:10" ht="16.5" customHeight="1">
      <c r="A9" s="28" t="s">
        <v>45</v>
      </c>
      <c r="B9" s="6">
        <v>10.39</v>
      </c>
      <c r="C9" s="6">
        <v>112.02</v>
      </c>
      <c r="D9" s="7">
        <f t="shared" si="0"/>
        <v>1591.33</v>
      </c>
      <c r="E9" s="30">
        <v>93.91</v>
      </c>
      <c r="F9" s="29"/>
      <c r="G9" s="31">
        <f t="shared" si="2"/>
        <v>3141.5</v>
      </c>
      <c r="H9" s="26"/>
      <c r="I9" s="32">
        <f t="shared" si="3"/>
        <v>119.24384615384615</v>
      </c>
      <c r="J9" s="32">
        <f t="shared" si="1"/>
        <v>1550.1699999999998</v>
      </c>
    </row>
    <row r="10" spans="1:10" ht="16.5" customHeight="1">
      <c r="A10" s="33">
        <v>7</v>
      </c>
      <c r="B10" s="6">
        <v>9.54</v>
      </c>
      <c r="C10" s="6">
        <v>102.86</v>
      </c>
      <c r="D10" s="7">
        <f t="shared" si="0"/>
        <v>1461.2</v>
      </c>
      <c r="E10" s="30">
        <v>82.87</v>
      </c>
      <c r="F10" s="29"/>
      <c r="G10" s="31">
        <f t="shared" si="2"/>
        <v>2881.25</v>
      </c>
      <c r="H10" s="26"/>
      <c r="I10" s="32">
        <f t="shared" si="3"/>
        <v>109.23461538461538</v>
      </c>
      <c r="J10" s="32">
        <f t="shared" si="1"/>
        <v>1420.05</v>
      </c>
    </row>
    <row r="11" spans="1:10" ht="16.5" customHeight="1">
      <c r="A11" s="34" t="s">
        <v>46</v>
      </c>
      <c r="B11" s="6">
        <v>8.65</v>
      </c>
      <c r="C11" s="6">
        <v>93.25</v>
      </c>
      <c r="D11" s="7">
        <f t="shared" si="0"/>
        <v>1324.7</v>
      </c>
      <c r="E11" s="30">
        <v>72.69</v>
      </c>
      <c r="F11" s="29"/>
      <c r="G11" s="31">
        <f t="shared" si="2"/>
        <v>2609.64</v>
      </c>
      <c r="H11" s="26"/>
      <c r="I11" s="32">
        <f t="shared" si="3"/>
        <v>98.84153846153846</v>
      </c>
      <c r="J11" s="32">
        <f t="shared" si="1"/>
        <v>1284.94</v>
      </c>
    </row>
    <row r="12" spans="1:10" ht="16.5" customHeight="1">
      <c r="A12" s="34" t="s">
        <v>47</v>
      </c>
      <c r="B12" s="6">
        <v>8.13</v>
      </c>
      <c r="C12" s="6">
        <v>87.64</v>
      </c>
      <c r="D12" s="7">
        <f t="shared" si="0"/>
        <v>1245.01</v>
      </c>
      <c r="E12" s="35">
        <v>67.36</v>
      </c>
      <c r="F12" s="36"/>
      <c r="G12" s="31">
        <f t="shared" si="2"/>
        <v>2451.69</v>
      </c>
      <c r="H12" s="26"/>
      <c r="I12" s="32">
        <f t="shared" si="3"/>
        <v>92.82153846153847</v>
      </c>
      <c r="J12" s="32">
        <f t="shared" si="1"/>
        <v>1206.68</v>
      </c>
    </row>
    <row r="13" spans="1:10" ht="16.5" customHeight="1">
      <c r="A13" s="37" t="s">
        <v>48</v>
      </c>
      <c r="B13" s="6">
        <v>7.67</v>
      </c>
      <c r="C13" s="6">
        <v>82.69</v>
      </c>
      <c r="D13" s="7">
        <f t="shared" si="0"/>
        <v>1174.68</v>
      </c>
      <c r="E13" s="35">
        <v>58.68</v>
      </c>
      <c r="F13" s="36"/>
      <c r="G13" s="31">
        <f t="shared" si="2"/>
        <v>2308.33</v>
      </c>
      <c r="H13" s="26"/>
      <c r="I13" s="32">
        <f t="shared" si="3"/>
        <v>87.20384615384616</v>
      </c>
      <c r="J13" s="32">
        <f t="shared" si="1"/>
        <v>1133.65</v>
      </c>
    </row>
    <row r="14" spans="1:10" ht="16.5" customHeight="1">
      <c r="A14" s="37" t="s">
        <v>49</v>
      </c>
      <c r="B14" s="6">
        <v>7.21</v>
      </c>
      <c r="C14" s="6">
        <v>77.73</v>
      </c>
      <c r="D14" s="7">
        <f t="shared" si="0"/>
        <v>1104.22</v>
      </c>
      <c r="E14" s="35">
        <v>54.09</v>
      </c>
      <c r="F14" s="36"/>
      <c r="G14" s="31">
        <f t="shared" si="2"/>
        <v>2168.8</v>
      </c>
      <c r="H14" s="38"/>
      <c r="I14" s="32">
        <f t="shared" si="3"/>
        <v>81.89076923076924</v>
      </c>
      <c r="J14" s="32">
        <f t="shared" si="1"/>
        <v>1064.5800000000002</v>
      </c>
    </row>
    <row r="16" spans="1:5" ht="12.75">
      <c r="A16" s="51" t="s">
        <v>50</v>
      </c>
      <c r="B16" s="51"/>
      <c r="C16" s="51"/>
      <c r="D16" s="51"/>
      <c r="E16" s="51"/>
    </row>
    <row r="17" spans="1:3" ht="12.75">
      <c r="A17" s="39"/>
      <c r="B17" s="39"/>
      <c r="C17" s="39"/>
    </row>
  </sheetData>
  <sheetProtection/>
  <mergeCells count="10">
    <mergeCell ref="A16:E16"/>
    <mergeCell ref="A1:G1"/>
    <mergeCell ref="I1:J1"/>
    <mergeCell ref="A2:C2"/>
    <mergeCell ref="D2:D3"/>
    <mergeCell ref="E2:E3"/>
    <mergeCell ref="F2:F3"/>
    <mergeCell ref="G2:G3"/>
    <mergeCell ref="I2:I3"/>
    <mergeCell ref="J2: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Corrado</cp:lastModifiedBy>
  <dcterms:modified xsi:type="dcterms:W3CDTF">2009-02-24T11:21:28Z</dcterms:modified>
  <cp:category/>
  <cp:version/>
  <cp:contentType/>
  <cp:contentStatus/>
</cp:coreProperties>
</file>